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995" windowHeight="11640"/>
  </bookViews>
  <sheets>
    <sheet name="DCF" sheetId="2" r:id="rId1"/>
  </sheets>
  <calcPr calcId="125725"/>
</workbook>
</file>

<file path=xl/calcChain.xml><?xml version="1.0" encoding="utf-8"?>
<calcChain xmlns="http://schemas.openxmlformats.org/spreadsheetml/2006/main">
  <c r="B5" i="2"/>
  <c r="F19"/>
  <c r="F6"/>
  <c r="F7"/>
  <c r="F8"/>
  <c r="F9"/>
  <c r="F10"/>
  <c r="F11"/>
  <c r="F12"/>
  <c r="F13"/>
  <c r="F14"/>
  <c r="F5"/>
  <c r="E5"/>
  <c r="G5" s="1"/>
  <c r="H5" s="1"/>
  <c r="E6"/>
  <c r="E7"/>
  <c r="G7" s="1"/>
  <c r="H7" s="1"/>
  <c r="G6"/>
  <c r="H6"/>
  <c r="E8" l="1"/>
  <c r="G8" l="1"/>
  <c r="H8" s="1"/>
  <c r="E9"/>
  <c r="G9" l="1"/>
  <c r="H9" s="1"/>
  <c r="E10"/>
  <c r="G10" l="1"/>
  <c r="H10" s="1"/>
  <c r="E11"/>
  <c r="G11" l="1"/>
  <c r="H11" s="1"/>
  <c r="E12"/>
  <c r="G12" l="1"/>
  <c r="H12" s="1"/>
  <c r="E13"/>
  <c r="E14" l="1"/>
  <c r="G13"/>
  <c r="H13" s="1"/>
  <c r="E19" l="1"/>
  <c r="G19" s="1"/>
  <c r="H19" s="1"/>
  <c r="B16" s="1"/>
  <c r="G14"/>
  <c r="H14" s="1"/>
  <c r="H15" s="1"/>
  <c r="B15" s="1"/>
  <c r="B17" s="1"/>
  <c r="B21" s="1"/>
</calcChain>
</file>

<file path=xl/sharedStrings.xml><?xml version="1.0" encoding="utf-8"?>
<sst xmlns="http://schemas.openxmlformats.org/spreadsheetml/2006/main" count="34" uniqueCount="31">
  <si>
    <t>Earnings</t>
  </si>
  <si>
    <t>Dividends</t>
  </si>
  <si>
    <t>Earnings Growth Rate (1st Five Years)</t>
  </si>
  <si>
    <t>Earnings Growth Rate (2nd Five Years)</t>
  </si>
  <si>
    <t>Year</t>
  </si>
  <si>
    <t xml:space="preserve">Projected </t>
  </si>
  <si>
    <t>Payout</t>
  </si>
  <si>
    <t>Ratio</t>
  </si>
  <si>
    <t>Discount Rate</t>
  </si>
  <si>
    <t>Discounted</t>
  </si>
  <si>
    <t>Terminal Value</t>
  </si>
  <si>
    <t>Terminal</t>
  </si>
  <si>
    <t>Value</t>
  </si>
  <si>
    <t>Current P/E Ratio</t>
  </si>
  <si>
    <t>Current Earning Per Share</t>
  </si>
  <si>
    <t>FACTS</t>
  </si>
  <si>
    <t>ASSUMPTIONS</t>
  </si>
  <si>
    <t>Current Trading Price</t>
  </si>
  <si>
    <t>P/E Ratio in 10 Years</t>
  </si>
  <si>
    <t>VALUE CALCULATIONS</t>
  </si>
  <si>
    <t>P/E Ratio in</t>
  </si>
  <si>
    <t>10 Years</t>
  </si>
  <si>
    <t>Projected</t>
  </si>
  <si>
    <t>RESULTS</t>
  </si>
  <si>
    <t>Value of Future Dividends Today</t>
  </si>
  <si>
    <t>Value of Future Sales Price Today</t>
  </si>
  <si>
    <t>Dividend Payout</t>
  </si>
  <si>
    <t>.</t>
  </si>
  <si>
    <t>Discount to Value</t>
  </si>
  <si>
    <t>Value of the Stock</t>
  </si>
  <si>
    <t>VARIABLES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</si>
</sst>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_);\(#,##0.0\)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9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9" fontId="4" fillId="2" borderId="0" xfId="3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2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4" fillId="2" borderId="0" xfId="1" applyNumberFormat="1" applyFont="1" applyFill="1" applyAlignment="1">
      <alignment horizontal="center"/>
    </xf>
    <xf numFmtId="0" fontId="0" fillId="2" borderId="0" xfId="0" applyFill="1" applyBorder="1"/>
    <xf numFmtId="7" fontId="4" fillId="2" borderId="0" xfId="2" applyNumberFormat="1" applyFont="1" applyFill="1" applyAlignment="1">
      <alignment horizontal="center"/>
    </xf>
    <xf numFmtId="7" fontId="4" fillId="2" borderId="3" xfId="2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7" fontId="0" fillId="2" borderId="0" xfId="0" applyNumberForma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165" fontId="4" fillId="2" borderId="3" xfId="2" applyNumberFormat="1" applyFont="1" applyFill="1" applyBorder="1" applyAlignment="1">
      <alignment horizontal="center"/>
    </xf>
    <xf numFmtId="44" fontId="4" fillId="2" borderId="0" xfId="2" applyFont="1" applyFill="1" applyAlignment="1">
      <alignment horizontal="center"/>
    </xf>
    <xf numFmtId="10" fontId="3" fillId="2" borderId="4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7" fontId="4" fillId="3" borderId="4" xfId="2" applyNumberFormat="1" applyFon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0" fontId="4" fillId="3" borderId="4" xfId="3" applyNumberFormat="1" applyFont="1" applyFill="1" applyBorder="1" applyAlignment="1">
      <alignment horizontal="center"/>
    </xf>
    <xf numFmtId="164" fontId="4" fillId="3" borderId="4" xfId="3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7" fontId="0" fillId="3" borderId="4" xfId="0" applyNumberForma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15" fontId="2" fillId="2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B3" sqref="B3"/>
    </sheetView>
  </sheetViews>
  <sheetFormatPr defaultRowHeight="12.75"/>
  <cols>
    <col min="1" max="1" width="34.7109375" style="2" bestFit="1" customWidth="1"/>
    <col min="2" max="2" width="13.28515625" style="2" customWidth="1"/>
    <col min="3" max="3" width="1.5703125" style="2" customWidth="1"/>
    <col min="4" max="4" width="7.42578125" style="2" customWidth="1"/>
    <col min="5" max="5" width="11.140625" style="2" customWidth="1"/>
    <col min="6" max="6" width="13.42578125" style="2" customWidth="1"/>
    <col min="7" max="7" width="9.140625" style="6"/>
    <col min="8" max="8" width="12.85546875" style="6" customWidth="1"/>
    <col min="9" max="16384" width="9.140625" style="2"/>
  </cols>
  <sheetData>
    <row r="1" spans="1:8">
      <c r="C1" s="3"/>
    </row>
    <row r="2" spans="1:8" ht="13.5" thickBot="1">
      <c r="A2" s="1" t="s">
        <v>15</v>
      </c>
      <c r="B2" s="38" t="s">
        <v>30</v>
      </c>
      <c r="F2" s="1" t="s">
        <v>19</v>
      </c>
    </row>
    <row r="3" spans="1:8" ht="13.5" thickBot="1">
      <c r="A3" s="3" t="s">
        <v>17</v>
      </c>
      <c r="B3" s="31">
        <v>55</v>
      </c>
      <c r="D3" s="4"/>
      <c r="E3" s="5" t="s">
        <v>5</v>
      </c>
      <c r="F3" s="5" t="s">
        <v>6</v>
      </c>
      <c r="G3" s="5" t="s">
        <v>1</v>
      </c>
      <c r="H3" s="5" t="s">
        <v>9</v>
      </c>
    </row>
    <row r="4" spans="1:8" ht="13.5" thickBot="1">
      <c r="A4" s="2" t="s">
        <v>14</v>
      </c>
      <c r="B4" s="36">
        <v>5.5</v>
      </c>
      <c r="D4" s="7" t="s">
        <v>4</v>
      </c>
      <c r="E4" s="7" t="s">
        <v>0</v>
      </c>
      <c r="F4" s="7" t="s">
        <v>7</v>
      </c>
      <c r="G4" s="7"/>
      <c r="H4" s="7" t="s">
        <v>1</v>
      </c>
    </row>
    <row r="5" spans="1:8" ht="13.5" thickBot="1">
      <c r="A5" s="3" t="s">
        <v>13</v>
      </c>
      <c r="B5" s="30">
        <f>B3/B4</f>
        <v>10</v>
      </c>
      <c r="D5" s="10">
        <v>1</v>
      </c>
      <c r="E5" s="21">
        <f>B4*(1+B9)</f>
        <v>6.16</v>
      </c>
      <c r="F5" s="9">
        <f>$B$6</f>
        <v>0.3</v>
      </c>
      <c r="G5" s="23">
        <f>E5*F5</f>
        <v>1.8479999999999999</v>
      </c>
      <c r="H5" s="26">
        <f t="shared" ref="H5:H14" si="0">-PV($B$11,D5,0,G5,0)</f>
        <v>1.6799999999999997</v>
      </c>
    </row>
    <row r="6" spans="1:8" ht="13.5" thickBot="1">
      <c r="A6" s="3" t="s">
        <v>26</v>
      </c>
      <c r="B6" s="37">
        <v>0.3</v>
      </c>
      <c r="D6" s="6">
        <v>2</v>
      </c>
      <c r="E6" s="21">
        <f>E5*(1+$B$9)</f>
        <v>6.8992000000000004</v>
      </c>
      <c r="F6" s="9">
        <f t="shared" ref="F6:F14" si="1">$B$6</f>
        <v>0.3</v>
      </c>
      <c r="G6" s="23">
        <f t="shared" ref="G6:G14" si="2">E6*F6</f>
        <v>2.06976</v>
      </c>
      <c r="H6" s="26">
        <f t="shared" si="0"/>
        <v>1.7105454545454544</v>
      </c>
    </row>
    <row r="7" spans="1:8">
      <c r="B7" s="6"/>
      <c r="D7" s="6">
        <v>3</v>
      </c>
      <c r="E7" s="21">
        <f>E6*(1+$B$9)</f>
        <v>7.7271040000000015</v>
      </c>
      <c r="F7" s="9">
        <f t="shared" si="1"/>
        <v>0.3</v>
      </c>
      <c r="G7" s="23">
        <f t="shared" si="2"/>
        <v>2.3181312000000003</v>
      </c>
      <c r="H7" s="26">
        <f t="shared" si="0"/>
        <v>1.7416462809917352</v>
      </c>
    </row>
    <row r="8" spans="1:8" ht="13.5" thickBot="1">
      <c r="A8" s="1" t="s">
        <v>16</v>
      </c>
      <c r="B8" s="11"/>
      <c r="D8" s="6">
        <v>4</v>
      </c>
      <c r="E8" s="21">
        <f>E7*(1+$B$9)</f>
        <v>8.6543564800000023</v>
      </c>
      <c r="F8" s="9">
        <f t="shared" si="1"/>
        <v>0.3</v>
      </c>
      <c r="G8" s="23">
        <f t="shared" si="2"/>
        <v>2.5963069440000006</v>
      </c>
      <c r="H8" s="26">
        <f t="shared" si="0"/>
        <v>1.7733125770097671</v>
      </c>
    </row>
    <row r="9" spans="1:8" ht="13.5" thickBot="1">
      <c r="A9" s="2" t="s">
        <v>2</v>
      </c>
      <c r="B9" s="32">
        <v>0.12</v>
      </c>
      <c r="D9" s="6">
        <v>5</v>
      </c>
      <c r="E9" s="21">
        <f>E8*(1+$B$9)</f>
        <v>9.6928792576000031</v>
      </c>
      <c r="F9" s="9">
        <f t="shared" si="1"/>
        <v>0.3</v>
      </c>
      <c r="G9" s="23">
        <f t="shared" si="2"/>
        <v>2.9078637772800007</v>
      </c>
      <c r="H9" s="26">
        <f t="shared" si="0"/>
        <v>1.8055546238644899</v>
      </c>
    </row>
    <row r="10" spans="1:8" ht="13.5" thickBot="1">
      <c r="A10" s="2" t="s">
        <v>3</v>
      </c>
      <c r="B10" s="33">
        <v>0.09</v>
      </c>
      <c r="D10" s="6">
        <v>6</v>
      </c>
      <c r="E10" s="21">
        <f>E9*(1+$B$10)</f>
        <v>10.565238390784005</v>
      </c>
      <c r="F10" s="9">
        <f t="shared" si="1"/>
        <v>0.3</v>
      </c>
      <c r="G10" s="23">
        <f t="shared" si="2"/>
        <v>3.1695715172352013</v>
      </c>
      <c r="H10" s="26">
        <f t="shared" si="0"/>
        <v>1.7891404909202673</v>
      </c>
    </row>
    <row r="11" spans="1:8" ht="13.5" thickBot="1">
      <c r="A11" s="2" t="s">
        <v>8</v>
      </c>
      <c r="B11" s="34">
        <v>0.1</v>
      </c>
      <c r="D11" s="6">
        <v>7</v>
      </c>
      <c r="E11" s="21">
        <f>E10*(1+$B$10)</f>
        <v>11.516109845954567</v>
      </c>
      <c r="F11" s="9">
        <f t="shared" si="1"/>
        <v>0.3</v>
      </c>
      <c r="G11" s="23">
        <f t="shared" si="2"/>
        <v>3.45483295378637</v>
      </c>
      <c r="H11" s="26">
        <f t="shared" si="0"/>
        <v>1.7728755773664469</v>
      </c>
    </row>
    <row r="12" spans="1:8" ht="13.5" thickBot="1">
      <c r="A12" s="3" t="s">
        <v>18</v>
      </c>
      <c r="B12" s="35">
        <v>15</v>
      </c>
      <c r="D12" s="6">
        <v>8</v>
      </c>
      <c r="E12" s="21">
        <f>E11*(1+$B$10)</f>
        <v>12.552559732090479</v>
      </c>
      <c r="F12" s="9">
        <f t="shared" si="1"/>
        <v>0.3</v>
      </c>
      <c r="G12" s="23">
        <f t="shared" si="2"/>
        <v>3.7657679196271436</v>
      </c>
      <c r="H12" s="26">
        <f t="shared" si="0"/>
        <v>1.7567585266631158</v>
      </c>
    </row>
    <row r="13" spans="1:8">
      <c r="D13" s="6">
        <v>9</v>
      </c>
      <c r="E13" s="21">
        <f>E12*(1+$B$10)</f>
        <v>13.682290107978623</v>
      </c>
      <c r="F13" s="9">
        <f t="shared" si="1"/>
        <v>0.3</v>
      </c>
      <c r="G13" s="23">
        <f t="shared" si="2"/>
        <v>4.1046870323935867</v>
      </c>
      <c r="H13" s="26">
        <f t="shared" si="0"/>
        <v>1.740787994602542</v>
      </c>
    </row>
    <row r="14" spans="1:8">
      <c r="A14" s="1" t="s">
        <v>23</v>
      </c>
      <c r="D14" s="12">
        <v>10</v>
      </c>
      <c r="E14" s="22">
        <f>E13*(1+$B$10)</f>
        <v>14.913696217696701</v>
      </c>
      <c r="F14" s="13">
        <f t="shared" si="1"/>
        <v>0.3</v>
      </c>
      <c r="G14" s="24">
        <f t="shared" si="2"/>
        <v>4.4741088653090104</v>
      </c>
      <c r="H14" s="27">
        <f t="shared" si="0"/>
        <v>1.7249626491970644</v>
      </c>
    </row>
    <row r="15" spans="1:8">
      <c r="A15" s="3" t="s">
        <v>24</v>
      </c>
      <c r="B15" s="23">
        <f>H15</f>
        <v>17.495584175160882</v>
      </c>
      <c r="E15" s="6"/>
      <c r="G15" s="23"/>
      <c r="H15" s="26">
        <f>SUM(H5:H14)</f>
        <v>17.495584175160882</v>
      </c>
    </row>
    <row r="16" spans="1:8">
      <c r="A16" s="3" t="s">
        <v>25</v>
      </c>
      <c r="B16" s="24">
        <f>H19</f>
        <v>86.248132459853224</v>
      </c>
      <c r="E16" s="6"/>
      <c r="H16" s="28"/>
    </row>
    <row r="17" spans="1:8">
      <c r="A17" s="3" t="s">
        <v>29</v>
      </c>
      <c r="B17" s="23">
        <f>SUM(B15:B16)</f>
        <v>103.74371663501411</v>
      </c>
      <c r="D17" s="5">
        <v>10</v>
      </c>
      <c r="E17" s="14" t="s">
        <v>22</v>
      </c>
      <c r="F17" s="15" t="s">
        <v>20</v>
      </c>
      <c r="G17" s="16" t="s">
        <v>11</v>
      </c>
      <c r="H17" s="5" t="s">
        <v>9</v>
      </c>
    </row>
    <row r="18" spans="1:8">
      <c r="D18" s="8"/>
      <c r="E18" s="17" t="s">
        <v>0</v>
      </c>
      <c r="F18" s="18" t="s">
        <v>21</v>
      </c>
      <c r="G18" s="7" t="s">
        <v>12</v>
      </c>
      <c r="H18" s="7" t="s">
        <v>10</v>
      </c>
    </row>
    <row r="19" spans="1:8">
      <c r="A19" s="3"/>
      <c r="B19" s="23"/>
      <c r="E19" s="21">
        <f>E14</f>
        <v>14.913696217696701</v>
      </c>
      <c r="F19" s="19">
        <f>B12</f>
        <v>15</v>
      </c>
      <c r="G19" s="25">
        <f>F19*E19</f>
        <v>223.70544326545053</v>
      </c>
      <c r="H19" s="21">
        <f>-PV(B11,D14,0,G19,0)</f>
        <v>86.248132459853224</v>
      </c>
    </row>
    <row r="20" spans="1:8" ht="13.5" thickBot="1">
      <c r="G20" s="2"/>
      <c r="H20" s="2"/>
    </row>
    <row r="21" spans="1:8" ht="21" thickBot="1">
      <c r="A21" s="1" t="s">
        <v>28</v>
      </c>
      <c r="B21" s="29">
        <f>1-(B3/B17)</f>
        <v>0.46984741067742719</v>
      </c>
      <c r="G21" s="2"/>
      <c r="H21" s="2"/>
    </row>
    <row r="22" spans="1:8">
      <c r="B22" s="2" t="s">
        <v>27</v>
      </c>
      <c r="G22" s="2"/>
      <c r="H22" s="2"/>
    </row>
    <row r="23" spans="1:8">
      <c r="G23" s="2"/>
      <c r="H23" s="2"/>
    </row>
    <row r="24" spans="1:8">
      <c r="G24" s="2"/>
      <c r="H24" s="2"/>
    </row>
    <row r="25" spans="1:8">
      <c r="G25" s="2"/>
      <c r="H25" s="2"/>
    </row>
    <row r="26" spans="1:8">
      <c r="G26" s="2"/>
      <c r="H26" s="2"/>
    </row>
    <row r="27" spans="1:8">
      <c r="G27" s="2"/>
      <c r="H27" s="2"/>
    </row>
    <row r="28" spans="1:8">
      <c r="G28" s="2"/>
      <c r="H28" s="2"/>
    </row>
    <row r="29" spans="1:8">
      <c r="G29" s="2"/>
      <c r="H29" s="2"/>
    </row>
    <row r="30" spans="1:8">
      <c r="G30" s="2"/>
      <c r="H30" s="2"/>
    </row>
    <row r="31" spans="1:8">
      <c r="G31" s="2"/>
      <c r="H31" s="2"/>
    </row>
    <row r="32" spans="1:8">
      <c r="G32" s="2"/>
      <c r="H32" s="2"/>
    </row>
    <row r="37" spans="4:4">
      <c r="D37" s="20"/>
    </row>
  </sheetData>
  <phoneticPr fontId="0" type="noConversion"/>
  <pageMargins left="0.75" right="0.75" top="1" bottom="1" header="0.5" footer="0.5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Mariusz Skonieczny</cp:lastModifiedBy>
  <dcterms:created xsi:type="dcterms:W3CDTF">2006-07-29T17:15:40Z</dcterms:created>
  <dcterms:modified xsi:type="dcterms:W3CDTF">2010-12-17T16:41:08Z</dcterms:modified>
</cp:coreProperties>
</file>